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2995" windowHeight="11580"/>
  </bookViews>
  <sheets>
    <sheet name="Inc&amp;Exp2024-25" sheetId="7" r:id="rId1"/>
    <sheet name="Sheet3" sheetId="3" r:id="rId2"/>
  </sheets>
  <definedNames>
    <definedName name="_xlnm.Print_Area" localSheetId="0">'Inc&amp;Exp2024-25'!$A$1:$S$35</definedName>
  </definedNames>
  <calcPr calcId="125725"/>
</workbook>
</file>

<file path=xl/calcChain.xml><?xml version="1.0" encoding="utf-8"?>
<calcChain xmlns="http://schemas.openxmlformats.org/spreadsheetml/2006/main">
  <c r="P6" i="7"/>
  <c r="O6"/>
  <c r="N6"/>
  <c r="M6"/>
  <c r="L6"/>
  <c r="K6"/>
  <c r="J6"/>
  <c r="I6"/>
  <c r="H6"/>
  <c r="G6"/>
  <c r="M2" s="1"/>
  <c r="R40"/>
  <c r="R39"/>
  <c r="R38"/>
  <c r="R37"/>
  <c r="R36"/>
  <c r="E40"/>
  <c r="E39"/>
  <c r="E38"/>
  <c r="E37"/>
  <c r="E36"/>
  <c r="E35"/>
  <c r="D40"/>
  <c r="D39"/>
  <c r="D38"/>
  <c r="D37"/>
  <c r="D36"/>
  <c r="D35"/>
  <c r="D34"/>
  <c r="D33"/>
  <c r="D32"/>
  <c r="D31"/>
  <c r="D23"/>
  <c r="D30"/>
  <c r="D29"/>
  <c r="D28"/>
  <c r="D27"/>
  <c r="D26"/>
  <c r="D25"/>
  <c r="D24"/>
  <c r="D22"/>
  <c r="D21"/>
  <c r="D20"/>
  <c r="D19"/>
  <c r="D18"/>
  <c r="D17"/>
  <c r="D16"/>
  <c r="D15"/>
  <c r="D14"/>
  <c r="D13"/>
  <c r="D12"/>
  <c r="D11"/>
  <c r="D10"/>
  <c r="D9"/>
  <c r="D8"/>
  <c r="R10"/>
  <c r="E9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41"/>
  <c r="R35"/>
  <c r="R34"/>
  <c r="R6" s="1"/>
  <c r="R33"/>
  <c r="R32"/>
  <c r="R31"/>
  <c r="R30"/>
  <c r="R29"/>
  <c r="R28"/>
  <c r="R27"/>
  <c r="R26"/>
  <c r="R25"/>
  <c r="R24"/>
  <c r="R23"/>
  <c r="R22"/>
  <c r="R21"/>
  <c r="R20"/>
  <c r="R19"/>
  <c r="R18"/>
  <c r="R17"/>
  <c r="R16"/>
  <c r="R15"/>
  <c r="R14"/>
  <c r="R13"/>
  <c r="R12"/>
  <c r="R11"/>
  <c r="R9"/>
  <c r="R8"/>
  <c r="E6" l="1"/>
  <c r="M3"/>
</calcChain>
</file>

<file path=xl/sharedStrings.xml><?xml version="1.0" encoding="utf-8"?>
<sst xmlns="http://schemas.openxmlformats.org/spreadsheetml/2006/main" count="100" uniqueCount="80">
  <si>
    <t>Alverdiscott &amp; Huntshaw Parish Council</t>
  </si>
  <si>
    <t>Bank</t>
  </si>
  <si>
    <t>Date</t>
  </si>
  <si>
    <t>Opening Balance</t>
  </si>
  <si>
    <t>Precept</t>
  </si>
  <si>
    <t>Chq</t>
  </si>
  <si>
    <t>Grants</t>
  </si>
  <si>
    <t>Salaries</t>
  </si>
  <si>
    <t>Assets</t>
  </si>
  <si>
    <t>Audit &amp; Legal</t>
  </si>
  <si>
    <t>Other</t>
  </si>
  <si>
    <t>Check Total</t>
  </si>
  <si>
    <t>Insurance</t>
  </si>
  <si>
    <t>Affiliation Fees</t>
  </si>
  <si>
    <t>Income</t>
  </si>
  <si>
    <t>Expenditure</t>
  </si>
  <si>
    <t>Training</t>
  </si>
  <si>
    <t>VAT</t>
  </si>
  <si>
    <t>Item Amount</t>
  </si>
  <si>
    <t>Income &amp; Expenditure 2024-2025</t>
  </si>
  <si>
    <t>SLCC membership 2024-25</t>
  </si>
  <si>
    <t>e048</t>
  </si>
  <si>
    <t>e049</t>
  </si>
  <si>
    <t>DALC Annual membership 2024-25</t>
  </si>
  <si>
    <t>TDC - 1st half precept</t>
  </si>
  <si>
    <t>0424</t>
  </si>
  <si>
    <t>e050</t>
  </si>
  <si>
    <t>G D White - auditor remuneration</t>
  </si>
  <si>
    <t>e051</t>
  </si>
  <si>
    <t>Friends of All Saints - 2024 grant</t>
  </si>
  <si>
    <t>e052</t>
  </si>
  <si>
    <t>Huntshaw PCC - 2024 grant</t>
  </si>
  <si>
    <t>e053</t>
  </si>
  <si>
    <t>Alverdiscott Hall - 2024 grant</t>
  </si>
  <si>
    <t>e054</t>
  </si>
  <si>
    <t>Huntshaw Hall - 2024 grant</t>
  </si>
  <si>
    <t>e055</t>
  </si>
  <si>
    <t>Local Rag - 2024 grant</t>
  </si>
  <si>
    <t>e056</t>
  </si>
  <si>
    <t>Parish Clerk salary Q1</t>
  </si>
  <si>
    <t>0524</t>
  </si>
  <si>
    <t>HMRC - refund of 2023-24 PAYE</t>
  </si>
  <si>
    <t>0624</t>
  </si>
  <si>
    <t>recon</t>
  </si>
  <si>
    <t>statmnt</t>
  </si>
  <si>
    <t>DD0045</t>
  </si>
  <si>
    <t>ICO Data Protection fee</t>
  </si>
  <si>
    <t>BACS</t>
  </si>
  <si>
    <t>0724</t>
  </si>
  <si>
    <t>e057</t>
  </si>
  <si>
    <t>Parish Clerk salary Q2</t>
  </si>
  <si>
    <t>e058</t>
  </si>
  <si>
    <t>HMRC tax Q2</t>
  </si>
  <si>
    <t>e059</t>
  </si>
  <si>
    <t>123.reg renewal</t>
  </si>
  <si>
    <t>TDC - 2nd half precept</t>
  </si>
  <si>
    <t>0824</t>
  </si>
  <si>
    <t>e060</t>
  </si>
  <si>
    <t>Parish Clerk salary Q3</t>
  </si>
  <si>
    <t>e061</t>
  </si>
  <si>
    <t>HMRS tax Q3</t>
  </si>
  <si>
    <t>1224</t>
  </si>
  <si>
    <t>e062</t>
  </si>
  <si>
    <t>Gallagher insurance Feb25-Jan26</t>
  </si>
  <si>
    <t>0125</t>
  </si>
  <si>
    <t>e063</t>
  </si>
  <si>
    <t>G White - OS large scale map of parish</t>
  </si>
  <si>
    <t>e064</t>
  </si>
  <si>
    <t>CPRE annual membership</t>
  </si>
  <si>
    <t>0225</t>
  </si>
  <si>
    <t>HMRC vat refund</t>
  </si>
  <si>
    <t>DD046</t>
  </si>
  <si>
    <t>Bank charges Jan-Feb</t>
  </si>
  <si>
    <t>e065</t>
  </si>
  <si>
    <t>Parish Clerk salary Q4</t>
  </si>
  <si>
    <t>e066</t>
  </si>
  <si>
    <t>HMRC tax Q4</t>
  </si>
  <si>
    <t>e067</t>
  </si>
  <si>
    <t>G White - 2nd OS large scale map of parish</t>
  </si>
  <si>
    <t>0325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</si>
</sst>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2" fontId="0" fillId="0" borderId="0" xfId="0" applyNumberFormat="1"/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2" fontId="4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2" fontId="1" fillId="0" borderId="0" xfId="0" applyNumberFormat="1" applyFont="1"/>
    <xf numFmtId="0" fontId="5" fillId="2" borderId="0" xfId="0" applyFont="1" applyFill="1"/>
    <xf numFmtId="49" fontId="0" fillId="0" borderId="0" xfId="0" applyNumberFormat="1" applyFont="1"/>
    <xf numFmtId="0" fontId="0" fillId="2" borderId="0" xfId="0" applyFill="1"/>
    <xf numFmtId="0" fontId="0" fillId="2" borderId="0" xfId="0" applyFill="1" applyBorder="1"/>
    <xf numFmtId="15" fontId="5" fillId="0" borderId="0" xfId="0" applyNumberFormat="1" applyFont="1"/>
    <xf numFmtId="15" fontId="5" fillId="2" borderId="0" xfId="0" applyNumberFormat="1" applyFont="1" applyFill="1" applyBorder="1"/>
    <xf numFmtId="1" fontId="5" fillId="0" borderId="0" xfId="0" applyNumberFormat="1" applyFont="1" applyAlignment="1">
      <alignment horizontal="center"/>
    </xf>
    <xf numFmtId="1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5" fillId="0" borderId="0" xfId="0" applyFont="1"/>
    <xf numFmtId="2" fontId="5" fillId="2" borderId="0" xfId="0" applyNumberFormat="1" applyFont="1" applyFill="1" applyBorder="1"/>
    <xf numFmtId="0" fontId="0" fillId="0" borderId="1" xfId="0" applyBorder="1"/>
    <xf numFmtId="0" fontId="0" fillId="0" borderId="2" xfId="0" applyBorder="1"/>
    <xf numFmtId="2" fontId="0" fillId="0" borderId="3" xfId="0" applyNumberFormat="1" applyBorder="1"/>
    <xf numFmtId="0" fontId="0" fillId="0" borderId="4" xfId="0" applyBorder="1"/>
    <xf numFmtId="0" fontId="0" fillId="0" borderId="5" xfId="0" applyBorder="1"/>
    <xf numFmtId="2" fontId="0" fillId="0" borderId="6" xfId="0" applyNumberFormat="1" applyBorder="1"/>
    <xf numFmtId="49" fontId="3" fillId="0" borderId="0" xfId="0" applyNumberFormat="1" applyFont="1" applyAlignment="1">
      <alignment horizontal="center" wrapText="1"/>
    </xf>
    <xf numFmtId="49" fontId="6" fillId="2" borderId="0" xfId="0" applyNumberFormat="1" applyFont="1" applyFill="1" applyAlignment="1">
      <alignment horizontal="center"/>
    </xf>
    <xf numFmtId="49" fontId="6" fillId="0" borderId="0" xfId="0" applyNumberFormat="1" applyFont="1" applyFill="1" applyAlignment="1">
      <alignment horizontal="center"/>
    </xf>
    <xf numFmtId="49" fontId="6" fillId="0" borderId="0" xfId="0" applyNumberFormat="1" applyFont="1" applyAlignment="1">
      <alignment horizontal="center"/>
    </xf>
    <xf numFmtId="49" fontId="6" fillId="0" borderId="0" xfId="0" applyNumberFormat="1" applyFont="1" applyBorder="1" applyAlignment="1">
      <alignment horizontal="center"/>
    </xf>
    <xf numFmtId="49" fontId="6" fillId="2" borderId="0" xfId="0" applyNumberFormat="1" applyFont="1" applyFill="1" applyBorder="1" applyAlignment="1">
      <alignment horizontal="center"/>
    </xf>
    <xf numFmtId="1" fontId="6" fillId="0" borderId="0" xfId="0" applyNumberFormat="1" applyFont="1" applyAlignment="1">
      <alignment horizontal="center"/>
    </xf>
    <xf numFmtId="0" fontId="6" fillId="2" borderId="0" xfId="0" applyFont="1" applyFill="1"/>
    <xf numFmtId="0" fontId="3" fillId="0" borderId="0" xfId="0" applyFont="1" applyAlignment="1">
      <alignment horizontal="center" wrapText="1"/>
    </xf>
    <xf numFmtId="0" fontId="6" fillId="0" borderId="0" xfId="0" applyFont="1"/>
    <xf numFmtId="0" fontId="6" fillId="0" borderId="0" xfId="0" applyFont="1" applyFill="1"/>
    <xf numFmtId="15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15" fontId="6" fillId="2" borderId="0" xfId="0" applyNumberFormat="1" applyFont="1" applyFill="1" applyBorder="1"/>
    <xf numFmtId="0" fontId="6" fillId="2" borderId="0" xfId="0" applyFont="1" applyFill="1" applyBorder="1"/>
    <xf numFmtId="2" fontId="6" fillId="2" borderId="0" xfId="0" applyNumberFormat="1" applyFont="1" applyFill="1" applyBorder="1"/>
    <xf numFmtId="49" fontId="8" fillId="0" borderId="0" xfId="0" applyNumberFormat="1" applyFont="1" applyAlignment="1">
      <alignment horizontal="center" wrapText="1"/>
    </xf>
    <xf numFmtId="15" fontId="6" fillId="2" borderId="0" xfId="0" applyNumberFormat="1" applyFont="1" applyFill="1" applyAlignment="1">
      <alignment horizontal="center"/>
    </xf>
    <xf numFmtId="15" fontId="6" fillId="0" borderId="0" xfId="0" applyNumberFormat="1" applyFont="1" applyFill="1" applyAlignment="1">
      <alignment horizontal="center"/>
    </xf>
    <xf numFmtId="15" fontId="6" fillId="0" borderId="0" xfId="0" applyNumberFormat="1" applyFont="1" applyAlignment="1">
      <alignment horizontal="center"/>
    </xf>
    <xf numFmtId="15" fontId="6" fillId="0" borderId="0" xfId="0" applyNumberFormat="1" applyFont="1" applyBorder="1" applyAlignment="1">
      <alignment horizontal="center"/>
    </xf>
    <xf numFmtId="15" fontId="6" fillId="2" borderId="0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49" fontId="3" fillId="0" borderId="3" xfId="0" applyNumberFormat="1" applyFont="1" applyBorder="1" applyAlignment="1">
      <alignment horizontal="center" wrapText="1"/>
    </xf>
    <xf numFmtId="2" fontId="6" fillId="2" borderId="7" xfId="0" applyNumberFormat="1" applyFont="1" applyFill="1" applyBorder="1"/>
    <xf numFmtId="2" fontId="3" fillId="2" borderId="0" xfId="0" applyNumberFormat="1" applyFont="1" applyFill="1" applyBorder="1"/>
    <xf numFmtId="49" fontId="6" fillId="2" borderId="8" xfId="0" applyNumberFormat="1" applyFont="1" applyFill="1" applyBorder="1" applyAlignment="1">
      <alignment horizontal="center"/>
    </xf>
    <xf numFmtId="2" fontId="6" fillId="0" borderId="7" xfId="0" applyNumberFormat="1" applyFont="1" applyFill="1" applyBorder="1"/>
    <xf numFmtId="2" fontId="3" fillId="0" borderId="0" xfId="0" applyNumberFormat="1" applyFont="1" applyFill="1" applyBorder="1"/>
    <xf numFmtId="49" fontId="6" fillId="0" borderId="8" xfId="0" applyNumberFormat="1" applyFont="1" applyFill="1" applyBorder="1" applyAlignment="1">
      <alignment horizontal="center"/>
    </xf>
    <xf numFmtId="49" fontId="7" fillId="2" borderId="8" xfId="0" applyNumberFormat="1" applyFont="1" applyFill="1" applyBorder="1" applyAlignment="1">
      <alignment horizontal="center"/>
    </xf>
    <xf numFmtId="49" fontId="6" fillId="0" borderId="8" xfId="0" applyNumberFormat="1" applyFont="1" applyBorder="1" applyAlignment="1">
      <alignment horizontal="center"/>
    </xf>
    <xf numFmtId="2" fontId="5" fillId="2" borderId="7" xfId="0" applyNumberFormat="1" applyFont="1" applyFill="1" applyBorder="1"/>
    <xf numFmtId="2" fontId="4" fillId="2" borderId="0" xfId="0" applyNumberFormat="1" applyFont="1" applyFill="1" applyBorder="1"/>
    <xf numFmtId="49" fontId="0" fillId="2" borderId="8" xfId="0" applyNumberFormat="1" applyFont="1" applyFill="1" applyBorder="1"/>
    <xf numFmtId="2" fontId="5" fillId="0" borderId="7" xfId="0" applyNumberFormat="1" applyFont="1" applyFill="1" applyBorder="1"/>
    <xf numFmtId="2" fontId="4" fillId="0" borderId="0" xfId="0" applyNumberFormat="1" applyFont="1" applyFill="1" applyBorder="1"/>
    <xf numFmtId="49" fontId="0" fillId="0" borderId="8" xfId="0" applyNumberFormat="1" applyFont="1" applyBorder="1"/>
    <xf numFmtId="2" fontId="5" fillId="2" borderId="4" xfId="0" applyNumberFormat="1" applyFont="1" applyFill="1" applyBorder="1"/>
    <xf numFmtId="2" fontId="4" fillId="2" borderId="5" xfId="0" applyNumberFormat="1" applyFont="1" applyFill="1" applyBorder="1"/>
    <xf numFmtId="49" fontId="0" fillId="2" borderId="6" xfId="0" applyNumberFormat="1" applyFont="1" applyFill="1" applyBorder="1"/>
    <xf numFmtId="0" fontId="3" fillId="0" borderId="9" xfId="0" applyFont="1" applyBorder="1" applyAlignment="1">
      <alignment horizontal="center" wrapText="1"/>
    </xf>
    <xf numFmtId="2" fontId="6" fillId="2" borderId="10" xfId="0" applyNumberFormat="1" applyFont="1" applyFill="1" applyBorder="1"/>
    <xf numFmtId="2" fontId="6" fillId="0" borderId="10" xfId="0" applyNumberFormat="1" applyFont="1" applyFill="1" applyBorder="1"/>
    <xf numFmtId="2" fontId="6" fillId="0" borderId="10" xfId="0" applyNumberFormat="1" applyFont="1" applyBorder="1"/>
    <xf numFmtId="2" fontId="5" fillId="2" borderId="10" xfId="0" applyNumberFormat="1" applyFont="1" applyFill="1" applyBorder="1"/>
    <xf numFmtId="2" fontId="5" fillId="0" borderId="10" xfId="0" applyNumberFormat="1" applyFont="1" applyBorder="1"/>
    <xf numFmtId="0" fontId="5" fillId="2" borderId="11" xfId="0" applyFont="1" applyFill="1" applyBorder="1"/>
    <xf numFmtId="0" fontId="6" fillId="0" borderId="9" xfId="0" applyFont="1" applyBorder="1"/>
    <xf numFmtId="2" fontId="6" fillId="3" borderId="10" xfId="0" applyNumberFormat="1" applyFont="1" applyFill="1" applyBorder="1"/>
    <xf numFmtId="2" fontId="5" fillId="3" borderId="10" xfId="0" applyNumberFormat="1" applyFont="1" applyFill="1" applyBorder="1"/>
    <xf numFmtId="2" fontId="5" fillId="3" borderId="11" xfId="0" applyNumberFormat="1" applyFont="1" applyFill="1" applyBorder="1"/>
    <xf numFmtId="0" fontId="3" fillId="0" borderId="3" xfId="0" applyFont="1" applyBorder="1" applyAlignment="1">
      <alignment horizontal="center"/>
    </xf>
    <xf numFmtId="2" fontId="6" fillId="2" borderId="8" xfId="0" applyNumberFormat="1" applyFont="1" applyFill="1" applyBorder="1"/>
    <xf numFmtId="2" fontId="6" fillId="0" borderId="0" xfId="0" applyNumberFormat="1" applyFont="1" applyFill="1" applyBorder="1"/>
    <xf numFmtId="2" fontId="6" fillId="0" borderId="8" xfId="0" applyNumberFormat="1" applyFont="1" applyFill="1" applyBorder="1"/>
    <xf numFmtId="2" fontId="6" fillId="0" borderId="7" xfId="0" applyNumberFormat="1" applyFont="1" applyBorder="1"/>
    <xf numFmtId="2" fontId="6" fillId="0" borderId="8" xfId="0" applyNumberFormat="1" applyFont="1" applyBorder="1"/>
    <xf numFmtId="2" fontId="5" fillId="2" borderId="8" xfId="0" applyNumberFormat="1" applyFont="1" applyFill="1" applyBorder="1"/>
    <xf numFmtId="2" fontId="5" fillId="0" borderId="7" xfId="0" applyNumberFormat="1" applyFont="1" applyBorder="1"/>
    <xf numFmtId="2" fontId="5" fillId="0" borderId="0" xfId="0" applyNumberFormat="1" applyFont="1" applyBorder="1"/>
    <xf numFmtId="2" fontId="5" fillId="0" borderId="8" xfId="0" applyNumberFormat="1" applyFont="1" applyBorder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1"/>
  <sheetViews>
    <sheetView tabSelected="1" zoomScale="85" zoomScaleNormal="85" workbookViewId="0">
      <pane ySplit="6" topLeftCell="A8" activePane="bottomLeft" state="frozen"/>
      <selection pane="bottomLeft" activeCell="F35" sqref="F35"/>
    </sheetView>
  </sheetViews>
  <sheetFormatPr defaultRowHeight="15"/>
  <cols>
    <col min="1" max="1" width="12.7109375" customWidth="1"/>
    <col min="2" max="2" width="8.7109375" customWidth="1"/>
    <col min="3" max="3" width="55.7109375" customWidth="1"/>
    <col min="4" max="5" width="10.7109375" customWidth="1"/>
    <col min="6" max="6" width="7.7109375" style="11" customWidth="1"/>
    <col min="7" max="16" width="10.7109375" customWidth="1"/>
    <col min="17" max="17" width="8.7109375" customWidth="1"/>
    <col min="18" max="18" width="10.7109375" customWidth="1"/>
  </cols>
  <sheetData>
    <row r="1" spans="1:18" ht="23.25">
      <c r="C1" s="1" t="s">
        <v>0</v>
      </c>
      <c r="D1" s="1"/>
    </row>
    <row r="2" spans="1:18">
      <c r="K2" s="21" t="s">
        <v>14</v>
      </c>
      <c r="L2" s="22"/>
      <c r="M2" s="23">
        <f>+G6</f>
        <v>6400</v>
      </c>
      <c r="N2" s="4"/>
      <c r="O2" s="4"/>
    </row>
    <row r="3" spans="1:18" ht="18.75">
      <c r="C3" s="2" t="s">
        <v>19</v>
      </c>
      <c r="D3" s="2"/>
      <c r="K3" s="24" t="s">
        <v>15</v>
      </c>
      <c r="L3" s="25"/>
      <c r="M3" s="26">
        <f>SUM(H6:Q6)</f>
        <v>5186.46</v>
      </c>
      <c r="N3" s="4"/>
      <c r="O3" s="4"/>
    </row>
    <row r="5" spans="1:18" ht="31.5">
      <c r="A5" s="5" t="s">
        <v>2</v>
      </c>
      <c r="B5" s="5" t="s">
        <v>5</v>
      </c>
      <c r="C5" s="6"/>
      <c r="D5" s="6" t="s">
        <v>18</v>
      </c>
      <c r="E5" s="6" t="s">
        <v>1</v>
      </c>
      <c r="F5" s="44" t="s">
        <v>44</v>
      </c>
      <c r="G5" s="6" t="s">
        <v>4</v>
      </c>
      <c r="H5" s="6" t="s">
        <v>8</v>
      </c>
      <c r="I5" s="6" t="s">
        <v>6</v>
      </c>
      <c r="J5" s="6" t="s">
        <v>7</v>
      </c>
      <c r="K5" s="6" t="s">
        <v>9</v>
      </c>
      <c r="L5" s="6" t="s">
        <v>12</v>
      </c>
      <c r="M5" s="6" t="s">
        <v>13</v>
      </c>
      <c r="N5" s="6" t="s">
        <v>16</v>
      </c>
      <c r="O5" s="6" t="s">
        <v>17</v>
      </c>
      <c r="P5" s="6" t="s">
        <v>10</v>
      </c>
      <c r="Q5" s="3"/>
      <c r="R5" s="6" t="s">
        <v>11</v>
      </c>
    </row>
    <row r="6" spans="1:18" ht="15.75">
      <c r="A6" s="5"/>
      <c r="B6" s="8"/>
      <c r="C6" s="6"/>
      <c r="D6" s="6"/>
      <c r="E6" s="7">
        <f>+E8+G6-H6-I6-J6-K6-M6-N6-O6-L6-P6</f>
        <v>7081.4599999999991</v>
      </c>
      <c r="F6" s="44" t="s">
        <v>43</v>
      </c>
      <c r="G6" s="7">
        <f>SUM(G8:G40)</f>
        <v>6400</v>
      </c>
      <c r="H6" s="7">
        <f t="shared" ref="H6:P6" si="0">SUM(H8:H40)</f>
        <v>0</v>
      </c>
      <c r="I6" s="7">
        <f t="shared" si="0"/>
        <v>2020</v>
      </c>
      <c r="J6" s="7">
        <f t="shared" si="0"/>
        <v>2158.6</v>
      </c>
      <c r="K6" s="7">
        <f t="shared" si="0"/>
        <v>60.47</v>
      </c>
      <c r="L6" s="7">
        <f t="shared" si="0"/>
        <v>658.27</v>
      </c>
      <c r="M6" s="7">
        <f t="shared" si="0"/>
        <v>214.89000000000001</v>
      </c>
      <c r="N6" s="7">
        <f t="shared" si="0"/>
        <v>0</v>
      </c>
      <c r="O6" s="7">
        <f t="shared" si="0"/>
        <v>0</v>
      </c>
      <c r="P6" s="7">
        <f t="shared" si="0"/>
        <v>74.22999999999999</v>
      </c>
      <c r="Q6" s="3"/>
      <c r="R6" s="7">
        <f>SUM(R8:R40)-G6</f>
        <v>5186.4600000000009</v>
      </c>
    </row>
    <row r="7" spans="1:18" s="36" customFormat="1" ht="9.9499999999999993" customHeight="1">
      <c r="A7" s="35"/>
      <c r="B7" s="27"/>
      <c r="C7" s="35"/>
      <c r="D7" s="50"/>
      <c r="E7" s="51"/>
      <c r="F7" s="52"/>
      <c r="G7" s="70"/>
      <c r="H7" s="50"/>
      <c r="I7" s="51"/>
      <c r="J7" s="51"/>
      <c r="K7" s="51"/>
      <c r="L7" s="51"/>
      <c r="M7" s="51"/>
      <c r="N7" s="51"/>
      <c r="O7" s="51"/>
      <c r="P7" s="51"/>
      <c r="Q7" s="81"/>
      <c r="R7" s="77"/>
    </row>
    <row r="8" spans="1:18" s="34" customFormat="1" ht="20.100000000000001" customHeight="1">
      <c r="A8" s="45">
        <v>45383</v>
      </c>
      <c r="B8" s="28"/>
      <c r="C8" s="34" t="s">
        <v>3</v>
      </c>
      <c r="D8" s="53">
        <f t="shared" ref="D8:D40" si="1">SUM(G8:Q8)</f>
        <v>0</v>
      </c>
      <c r="E8" s="54">
        <v>5867.92</v>
      </c>
      <c r="F8" s="55"/>
      <c r="G8" s="71"/>
      <c r="H8" s="53"/>
      <c r="I8" s="43"/>
      <c r="J8" s="43"/>
      <c r="K8" s="43"/>
      <c r="L8" s="43"/>
      <c r="M8" s="43"/>
      <c r="N8" s="43"/>
      <c r="O8" s="43"/>
      <c r="P8" s="43"/>
      <c r="Q8" s="82"/>
      <c r="R8" s="71">
        <f>SUM(G8:Q8)</f>
        <v>0</v>
      </c>
    </row>
    <row r="9" spans="1:18" s="37" customFormat="1" ht="20.100000000000001" customHeight="1">
      <c r="A9" s="46">
        <v>45390</v>
      </c>
      <c r="B9" s="29" t="s">
        <v>21</v>
      </c>
      <c r="C9" s="37" t="s">
        <v>20</v>
      </c>
      <c r="D9" s="56">
        <f t="shared" si="1"/>
        <v>22.9</v>
      </c>
      <c r="E9" s="57">
        <f>IF(A9="","",(E8+G9-H9-I9-J9-K9-L9-M9-N9-O9-P9))</f>
        <v>5845.02</v>
      </c>
      <c r="F9" s="58" t="s">
        <v>25</v>
      </c>
      <c r="G9" s="72"/>
      <c r="H9" s="56"/>
      <c r="I9" s="83"/>
      <c r="J9" s="83"/>
      <c r="K9" s="83"/>
      <c r="L9" s="83"/>
      <c r="M9" s="83">
        <v>22.9</v>
      </c>
      <c r="N9" s="83"/>
      <c r="O9" s="83"/>
      <c r="P9" s="83"/>
      <c r="Q9" s="84"/>
      <c r="R9" s="72">
        <f t="shared" ref="R9:R40" si="2">SUM(G9:Q9)</f>
        <v>22.9</v>
      </c>
    </row>
    <row r="10" spans="1:18" s="34" customFormat="1" ht="20.100000000000001" customHeight="1">
      <c r="A10" s="45">
        <v>45399</v>
      </c>
      <c r="B10" s="28" t="s">
        <v>22</v>
      </c>
      <c r="C10" s="34" t="s">
        <v>23</v>
      </c>
      <c r="D10" s="53">
        <f t="shared" si="1"/>
        <v>151.9</v>
      </c>
      <c r="E10" s="54">
        <f>IF(A10="","",(E9+G10-H10-I10-J10-K10-L10-M10-N10-O10-P10))</f>
        <v>5693.1200000000008</v>
      </c>
      <c r="F10" s="55" t="s">
        <v>25</v>
      </c>
      <c r="G10" s="71"/>
      <c r="H10" s="53"/>
      <c r="I10" s="43"/>
      <c r="J10" s="43"/>
      <c r="K10" s="43"/>
      <c r="L10" s="43"/>
      <c r="M10" s="43">
        <v>131.99</v>
      </c>
      <c r="N10" s="43"/>
      <c r="O10" s="43">
        <v>19.91</v>
      </c>
      <c r="P10" s="43"/>
      <c r="Q10" s="82"/>
      <c r="R10" s="71">
        <f t="shared" si="2"/>
        <v>151.9</v>
      </c>
    </row>
    <row r="11" spans="1:18" s="37" customFormat="1" ht="20.100000000000001" customHeight="1">
      <c r="A11" s="46">
        <v>45412</v>
      </c>
      <c r="B11" s="29" t="s">
        <v>47</v>
      </c>
      <c r="C11" s="37" t="s">
        <v>24</v>
      </c>
      <c r="D11" s="56">
        <f t="shared" si="1"/>
        <v>3200</v>
      </c>
      <c r="E11" s="57">
        <f t="shared" ref="E11:E40" si="3">IF(A11="","",(E10+G11-H11-I11-J11-K11-L11-M11-N11-O11-P11))</f>
        <v>8893.1200000000008</v>
      </c>
      <c r="F11" s="58" t="s">
        <v>25</v>
      </c>
      <c r="G11" s="72">
        <v>3200</v>
      </c>
      <c r="H11" s="56"/>
      <c r="I11" s="83"/>
      <c r="J11" s="83"/>
      <c r="K11" s="83"/>
      <c r="L11" s="83"/>
      <c r="M11" s="83"/>
      <c r="N11" s="83"/>
      <c r="O11" s="83"/>
      <c r="P11" s="83"/>
      <c r="Q11" s="84"/>
      <c r="R11" s="72">
        <f t="shared" si="2"/>
        <v>3200</v>
      </c>
    </row>
    <row r="12" spans="1:18" s="34" customFormat="1" ht="20.100000000000001" customHeight="1">
      <c r="A12" s="45">
        <v>45429</v>
      </c>
      <c r="B12" s="28" t="s">
        <v>26</v>
      </c>
      <c r="C12" s="34" t="s">
        <v>27</v>
      </c>
      <c r="D12" s="53">
        <f t="shared" si="1"/>
        <v>25.47</v>
      </c>
      <c r="E12" s="54">
        <f t="shared" si="3"/>
        <v>8867.6500000000015</v>
      </c>
      <c r="F12" s="55" t="s">
        <v>40</v>
      </c>
      <c r="G12" s="71"/>
      <c r="H12" s="53"/>
      <c r="I12" s="43"/>
      <c r="J12" s="43"/>
      <c r="K12" s="43">
        <v>25.47</v>
      </c>
      <c r="L12" s="43"/>
      <c r="M12" s="43"/>
      <c r="N12" s="43"/>
      <c r="O12" s="43"/>
      <c r="P12" s="43"/>
      <c r="Q12" s="82"/>
      <c r="R12" s="71">
        <f t="shared" si="2"/>
        <v>25.47</v>
      </c>
    </row>
    <row r="13" spans="1:18" s="37" customFormat="1" ht="20.100000000000001" customHeight="1">
      <c r="A13" s="46">
        <v>45429</v>
      </c>
      <c r="B13" s="29" t="s">
        <v>28</v>
      </c>
      <c r="C13" s="37" t="s">
        <v>29</v>
      </c>
      <c r="D13" s="56">
        <f t="shared" si="1"/>
        <v>500</v>
      </c>
      <c r="E13" s="57">
        <f t="shared" si="3"/>
        <v>8367.6500000000015</v>
      </c>
      <c r="F13" s="58" t="s">
        <v>40</v>
      </c>
      <c r="G13" s="72"/>
      <c r="H13" s="56"/>
      <c r="I13" s="83">
        <v>500</v>
      </c>
      <c r="J13" s="83"/>
      <c r="K13" s="83"/>
      <c r="L13" s="83"/>
      <c r="M13" s="83"/>
      <c r="N13" s="83"/>
      <c r="O13" s="83"/>
      <c r="P13" s="83"/>
      <c r="Q13" s="84"/>
      <c r="R13" s="72">
        <f t="shared" si="2"/>
        <v>500</v>
      </c>
    </row>
    <row r="14" spans="1:18" s="34" customFormat="1" ht="20.100000000000001" customHeight="1">
      <c r="A14" s="45">
        <v>45429</v>
      </c>
      <c r="B14" s="28" t="s">
        <v>30</v>
      </c>
      <c r="C14" s="34" t="s">
        <v>31</v>
      </c>
      <c r="D14" s="53">
        <f t="shared" si="1"/>
        <v>500</v>
      </c>
      <c r="E14" s="54">
        <f t="shared" si="3"/>
        <v>7867.6500000000015</v>
      </c>
      <c r="F14" s="55" t="s">
        <v>40</v>
      </c>
      <c r="G14" s="71"/>
      <c r="H14" s="53"/>
      <c r="I14" s="43">
        <v>500</v>
      </c>
      <c r="J14" s="43"/>
      <c r="K14" s="43"/>
      <c r="L14" s="43"/>
      <c r="M14" s="43"/>
      <c r="N14" s="43"/>
      <c r="O14" s="43"/>
      <c r="P14" s="43"/>
      <c r="Q14" s="82"/>
      <c r="R14" s="71">
        <f t="shared" si="2"/>
        <v>500</v>
      </c>
    </row>
    <row r="15" spans="1:18" s="37" customFormat="1" ht="20.100000000000001" customHeight="1">
      <c r="A15" s="46">
        <v>45429</v>
      </c>
      <c r="B15" s="29" t="s">
        <v>32</v>
      </c>
      <c r="C15" s="37" t="s">
        <v>33</v>
      </c>
      <c r="D15" s="56">
        <f t="shared" si="1"/>
        <v>300</v>
      </c>
      <c r="E15" s="57">
        <f t="shared" si="3"/>
        <v>7567.6500000000015</v>
      </c>
      <c r="F15" s="58" t="s">
        <v>40</v>
      </c>
      <c r="G15" s="72"/>
      <c r="H15" s="56"/>
      <c r="I15" s="83">
        <v>300</v>
      </c>
      <c r="J15" s="83"/>
      <c r="K15" s="83"/>
      <c r="L15" s="83"/>
      <c r="M15" s="83"/>
      <c r="N15" s="83"/>
      <c r="O15" s="83"/>
      <c r="P15" s="83"/>
      <c r="Q15" s="84"/>
      <c r="R15" s="72">
        <f t="shared" si="2"/>
        <v>300</v>
      </c>
    </row>
    <row r="16" spans="1:18" s="34" customFormat="1" ht="20.100000000000001" customHeight="1">
      <c r="A16" s="45">
        <v>45429</v>
      </c>
      <c r="B16" s="28" t="s">
        <v>34</v>
      </c>
      <c r="C16" s="34" t="s">
        <v>35</v>
      </c>
      <c r="D16" s="53">
        <f t="shared" si="1"/>
        <v>400</v>
      </c>
      <c r="E16" s="54">
        <f t="shared" si="3"/>
        <v>7167.6500000000015</v>
      </c>
      <c r="F16" s="55" t="s">
        <v>40</v>
      </c>
      <c r="G16" s="71"/>
      <c r="H16" s="53"/>
      <c r="I16" s="43">
        <v>400</v>
      </c>
      <c r="J16" s="43"/>
      <c r="K16" s="43"/>
      <c r="L16" s="43"/>
      <c r="M16" s="43"/>
      <c r="N16" s="43"/>
      <c r="O16" s="43"/>
      <c r="P16" s="43"/>
      <c r="Q16" s="82"/>
      <c r="R16" s="71">
        <f t="shared" si="2"/>
        <v>400</v>
      </c>
    </row>
    <row r="17" spans="1:18" s="37" customFormat="1" ht="20.100000000000001" customHeight="1">
      <c r="A17" s="46">
        <v>45429</v>
      </c>
      <c r="B17" s="29" t="s">
        <v>36</v>
      </c>
      <c r="C17" s="37" t="s">
        <v>37</v>
      </c>
      <c r="D17" s="56">
        <f t="shared" si="1"/>
        <v>320</v>
      </c>
      <c r="E17" s="57">
        <f t="shared" si="3"/>
        <v>6847.6500000000015</v>
      </c>
      <c r="F17" s="58" t="s">
        <v>40</v>
      </c>
      <c r="G17" s="72"/>
      <c r="H17" s="56"/>
      <c r="I17" s="83">
        <v>320</v>
      </c>
      <c r="J17" s="83"/>
      <c r="K17" s="83"/>
      <c r="L17" s="83"/>
      <c r="M17" s="83"/>
      <c r="N17" s="83"/>
      <c r="O17" s="83"/>
      <c r="P17" s="83"/>
      <c r="Q17" s="84"/>
      <c r="R17" s="72">
        <f t="shared" si="2"/>
        <v>320</v>
      </c>
    </row>
    <row r="18" spans="1:18" s="34" customFormat="1" ht="20.100000000000001" customHeight="1">
      <c r="A18" s="45">
        <v>45444</v>
      </c>
      <c r="B18" s="28" t="s">
        <v>38</v>
      </c>
      <c r="C18" s="34" t="s">
        <v>39</v>
      </c>
      <c r="D18" s="53">
        <f t="shared" si="1"/>
        <v>536</v>
      </c>
      <c r="E18" s="54">
        <f t="shared" si="3"/>
        <v>6311.6500000000015</v>
      </c>
      <c r="F18" s="55" t="s">
        <v>42</v>
      </c>
      <c r="G18" s="71"/>
      <c r="H18" s="53"/>
      <c r="I18" s="43"/>
      <c r="J18" s="43">
        <v>536</v>
      </c>
      <c r="K18" s="43"/>
      <c r="L18" s="43"/>
      <c r="M18" s="43"/>
      <c r="N18" s="43"/>
      <c r="O18" s="43"/>
      <c r="P18" s="43"/>
      <c r="Q18" s="82"/>
      <c r="R18" s="71">
        <f t="shared" si="2"/>
        <v>536</v>
      </c>
    </row>
    <row r="19" spans="1:18" s="37" customFormat="1" ht="20.100000000000001" customHeight="1">
      <c r="A19" s="46">
        <v>45446</v>
      </c>
      <c r="B19" s="29" t="s">
        <v>47</v>
      </c>
      <c r="C19" s="37" t="s">
        <v>41</v>
      </c>
      <c r="D19" s="56">
        <f t="shared" si="1"/>
        <v>-200.98</v>
      </c>
      <c r="E19" s="57">
        <f>IF(A19="","",(E18+G19-H19-I19-J19-K19-L19-M19-N19-O19-P19))</f>
        <v>6512.630000000001</v>
      </c>
      <c r="F19" s="58" t="s">
        <v>42</v>
      </c>
      <c r="G19" s="72"/>
      <c r="H19" s="56"/>
      <c r="I19" s="83"/>
      <c r="J19" s="83">
        <v>-200</v>
      </c>
      <c r="K19" s="83"/>
      <c r="L19" s="83"/>
      <c r="M19" s="83"/>
      <c r="N19" s="83"/>
      <c r="O19" s="83"/>
      <c r="P19" s="83">
        <v>-0.98</v>
      </c>
      <c r="Q19" s="84"/>
      <c r="R19" s="72">
        <f t="shared" si="2"/>
        <v>-200.98</v>
      </c>
    </row>
    <row r="20" spans="1:18" s="34" customFormat="1" ht="20.100000000000001" customHeight="1">
      <c r="A20" s="45">
        <v>45483</v>
      </c>
      <c r="B20" s="28" t="s">
        <v>45</v>
      </c>
      <c r="C20" s="34" t="s">
        <v>46</v>
      </c>
      <c r="D20" s="53">
        <f t="shared" si="1"/>
        <v>35</v>
      </c>
      <c r="E20" s="54">
        <f>IF(A20="","",(E19+G20-H20-I20-J20-K20-L20-M20-N20-O20-P20))</f>
        <v>6477.630000000001</v>
      </c>
      <c r="F20" s="55" t="s">
        <v>48</v>
      </c>
      <c r="G20" s="71"/>
      <c r="H20" s="53"/>
      <c r="I20" s="43"/>
      <c r="J20" s="43"/>
      <c r="K20" s="43">
        <v>35</v>
      </c>
      <c r="L20" s="43"/>
      <c r="M20" s="43"/>
      <c r="N20" s="43"/>
      <c r="O20" s="43"/>
      <c r="P20" s="43"/>
      <c r="Q20" s="82"/>
      <c r="R20" s="71">
        <f t="shared" si="2"/>
        <v>35</v>
      </c>
    </row>
    <row r="21" spans="1:18" s="37" customFormat="1" ht="20.100000000000001" customHeight="1">
      <c r="A21" s="46">
        <v>45537</v>
      </c>
      <c r="B21" s="29" t="s">
        <v>49</v>
      </c>
      <c r="C21" s="37" t="s">
        <v>50</v>
      </c>
      <c r="D21" s="56">
        <f t="shared" si="1"/>
        <v>579.6</v>
      </c>
      <c r="E21" s="57">
        <f>IF(A21="","",(E20+G21-H21-I21-J21-K21-L21-M21-N21-O21-P21))</f>
        <v>5898.0300000000007</v>
      </c>
      <c r="F21" s="58" t="s">
        <v>56</v>
      </c>
      <c r="G21" s="72"/>
      <c r="H21" s="56"/>
      <c r="I21" s="83"/>
      <c r="J21" s="83">
        <v>579.6</v>
      </c>
      <c r="K21" s="83"/>
      <c r="L21" s="83"/>
      <c r="M21" s="83"/>
      <c r="N21" s="83"/>
      <c r="O21" s="83"/>
      <c r="P21" s="83"/>
      <c r="Q21" s="84"/>
      <c r="R21" s="72">
        <f t="shared" si="2"/>
        <v>579.6</v>
      </c>
    </row>
    <row r="22" spans="1:18" s="34" customFormat="1" ht="20.100000000000001" customHeight="1">
      <c r="A22" s="45">
        <v>45537</v>
      </c>
      <c r="B22" s="28" t="s">
        <v>51</v>
      </c>
      <c r="C22" s="34" t="s">
        <v>52</v>
      </c>
      <c r="D22" s="53">
        <f t="shared" si="1"/>
        <v>11.4</v>
      </c>
      <c r="E22" s="54">
        <f t="shared" si="3"/>
        <v>5886.630000000001</v>
      </c>
      <c r="F22" s="55" t="s">
        <v>56</v>
      </c>
      <c r="G22" s="71"/>
      <c r="H22" s="53"/>
      <c r="I22" s="43"/>
      <c r="J22" s="43">
        <v>11.4</v>
      </c>
      <c r="K22" s="43"/>
      <c r="L22" s="43"/>
      <c r="M22" s="43"/>
      <c r="N22" s="43"/>
      <c r="O22" s="43"/>
      <c r="P22" s="43"/>
      <c r="Q22" s="82"/>
      <c r="R22" s="71">
        <f t="shared" si="2"/>
        <v>11.4</v>
      </c>
    </row>
    <row r="23" spans="1:18" s="37" customFormat="1" ht="20.100000000000001" customHeight="1">
      <c r="A23" s="46">
        <v>45558</v>
      </c>
      <c r="B23" s="29" t="s">
        <v>53</v>
      </c>
      <c r="C23" s="37" t="s">
        <v>54</v>
      </c>
      <c r="D23" s="53">
        <f t="shared" si="1"/>
        <v>32.380000000000003</v>
      </c>
      <c r="E23" s="57">
        <f t="shared" si="3"/>
        <v>5854.2500000000018</v>
      </c>
      <c r="F23" s="58" t="s">
        <v>56</v>
      </c>
      <c r="G23" s="72"/>
      <c r="H23" s="56"/>
      <c r="I23" s="83"/>
      <c r="J23" s="83"/>
      <c r="K23" s="83"/>
      <c r="L23" s="83"/>
      <c r="M23" s="83"/>
      <c r="N23" s="83"/>
      <c r="O23" s="83">
        <v>5.4</v>
      </c>
      <c r="P23" s="83">
        <v>26.98</v>
      </c>
      <c r="Q23" s="84"/>
      <c r="R23" s="72">
        <f t="shared" si="2"/>
        <v>32.380000000000003</v>
      </c>
    </row>
    <row r="24" spans="1:18" s="34" customFormat="1" ht="20.100000000000001" customHeight="1">
      <c r="A24" s="45">
        <v>45565</v>
      </c>
      <c r="B24" s="28" t="s">
        <v>47</v>
      </c>
      <c r="C24" s="34" t="s">
        <v>55</v>
      </c>
      <c r="D24" s="53">
        <f t="shared" si="1"/>
        <v>3200</v>
      </c>
      <c r="E24" s="54">
        <f t="shared" si="3"/>
        <v>9054.2500000000018</v>
      </c>
      <c r="F24" s="55" t="s">
        <v>56</v>
      </c>
      <c r="G24" s="71">
        <v>3200</v>
      </c>
      <c r="H24" s="53"/>
      <c r="I24" s="43"/>
      <c r="J24" s="43"/>
      <c r="K24" s="43"/>
      <c r="L24" s="43"/>
      <c r="M24" s="43"/>
      <c r="N24" s="43"/>
      <c r="O24" s="43"/>
      <c r="P24" s="43"/>
      <c r="Q24" s="82"/>
      <c r="R24" s="71">
        <f t="shared" si="2"/>
        <v>3200</v>
      </c>
    </row>
    <row r="25" spans="1:18" s="37" customFormat="1" ht="20.100000000000001" customHeight="1">
      <c r="A25" s="46">
        <v>45628</v>
      </c>
      <c r="B25" s="29" t="s">
        <v>57</v>
      </c>
      <c r="C25" s="37" t="s">
        <v>58</v>
      </c>
      <c r="D25" s="56">
        <f t="shared" si="1"/>
        <v>620.54999999999995</v>
      </c>
      <c r="E25" s="57">
        <f t="shared" si="3"/>
        <v>8433.7000000000025</v>
      </c>
      <c r="F25" s="58" t="s">
        <v>61</v>
      </c>
      <c r="G25" s="72"/>
      <c r="H25" s="56"/>
      <c r="I25" s="83"/>
      <c r="J25" s="83">
        <v>620.54999999999995</v>
      </c>
      <c r="K25" s="83"/>
      <c r="L25" s="83"/>
      <c r="M25" s="83"/>
      <c r="N25" s="83"/>
      <c r="O25" s="83"/>
      <c r="P25" s="83"/>
      <c r="Q25" s="84"/>
      <c r="R25" s="72">
        <f t="shared" si="2"/>
        <v>620.54999999999995</v>
      </c>
    </row>
    <row r="26" spans="1:18" s="34" customFormat="1" ht="20.100000000000001" customHeight="1">
      <c r="A26" s="45">
        <v>45640</v>
      </c>
      <c r="B26" s="28" t="s">
        <v>59</v>
      </c>
      <c r="C26" s="34" t="s">
        <v>60</v>
      </c>
      <c r="D26" s="53">
        <f t="shared" si="1"/>
        <v>21.4</v>
      </c>
      <c r="E26" s="54">
        <f t="shared" si="3"/>
        <v>8412.3000000000029</v>
      </c>
      <c r="F26" s="59" t="s">
        <v>61</v>
      </c>
      <c r="G26" s="71"/>
      <c r="H26" s="53"/>
      <c r="I26" s="43"/>
      <c r="J26" s="43">
        <v>21.4</v>
      </c>
      <c r="K26" s="43"/>
      <c r="L26" s="43"/>
      <c r="M26" s="43"/>
      <c r="N26" s="43"/>
      <c r="O26" s="43"/>
      <c r="P26" s="43"/>
      <c r="Q26" s="82"/>
      <c r="R26" s="71">
        <f t="shared" si="2"/>
        <v>21.4</v>
      </c>
    </row>
    <row r="27" spans="1:18" s="37" customFormat="1" ht="20.100000000000001" customHeight="1">
      <c r="A27" s="46">
        <v>45663</v>
      </c>
      <c r="B27" s="29" t="s">
        <v>62</v>
      </c>
      <c r="C27" s="37" t="s">
        <v>63</v>
      </c>
      <c r="D27" s="56">
        <f t="shared" si="1"/>
        <v>658.27</v>
      </c>
      <c r="E27" s="57">
        <f t="shared" si="3"/>
        <v>7754.0300000000025</v>
      </c>
      <c r="F27" s="58" t="s">
        <v>64</v>
      </c>
      <c r="G27" s="72"/>
      <c r="H27" s="56"/>
      <c r="I27" s="83"/>
      <c r="J27" s="83"/>
      <c r="K27" s="83"/>
      <c r="L27" s="83">
        <v>658.27</v>
      </c>
      <c r="M27" s="83"/>
      <c r="N27" s="83"/>
      <c r="O27" s="83"/>
      <c r="P27" s="83"/>
      <c r="Q27" s="84"/>
      <c r="R27" s="72">
        <f t="shared" si="2"/>
        <v>658.27</v>
      </c>
    </row>
    <row r="28" spans="1:18" s="34" customFormat="1" ht="20.100000000000001" customHeight="1">
      <c r="A28" s="45">
        <v>45663</v>
      </c>
      <c r="B28" s="28" t="s">
        <v>65</v>
      </c>
      <c r="C28" s="34" t="s">
        <v>66</v>
      </c>
      <c r="D28" s="53">
        <f t="shared" si="1"/>
        <v>21.99</v>
      </c>
      <c r="E28" s="54">
        <f t="shared" si="3"/>
        <v>7732.0400000000027</v>
      </c>
      <c r="F28" s="55" t="s">
        <v>69</v>
      </c>
      <c r="G28" s="71"/>
      <c r="H28" s="53"/>
      <c r="I28" s="43"/>
      <c r="J28" s="43"/>
      <c r="K28" s="43"/>
      <c r="L28" s="43"/>
      <c r="M28" s="43"/>
      <c r="N28" s="43"/>
      <c r="O28" s="43"/>
      <c r="P28" s="43">
        <v>21.99</v>
      </c>
      <c r="Q28" s="82"/>
      <c r="R28" s="71">
        <f t="shared" si="2"/>
        <v>21.99</v>
      </c>
    </row>
    <row r="29" spans="1:18" s="37" customFormat="1" ht="20.100000000000001" customHeight="1">
      <c r="A29" s="46">
        <v>45701</v>
      </c>
      <c r="B29" s="29" t="s">
        <v>67</v>
      </c>
      <c r="C29" s="37" t="s">
        <v>68</v>
      </c>
      <c r="D29" s="56">
        <f t="shared" si="1"/>
        <v>60</v>
      </c>
      <c r="E29" s="57">
        <f t="shared" si="3"/>
        <v>7672.0400000000027</v>
      </c>
      <c r="F29" s="58" t="s">
        <v>69</v>
      </c>
      <c r="G29" s="72"/>
      <c r="H29" s="56"/>
      <c r="I29" s="83"/>
      <c r="J29" s="83"/>
      <c r="K29" s="83"/>
      <c r="L29" s="83"/>
      <c r="M29" s="83">
        <v>60</v>
      </c>
      <c r="N29" s="83"/>
      <c r="O29" s="83"/>
      <c r="P29" s="83"/>
      <c r="Q29" s="84"/>
      <c r="R29" s="72">
        <f t="shared" si="2"/>
        <v>60</v>
      </c>
    </row>
    <row r="30" spans="1:18" s="34" customFormat="1" ht="20.100000000000001" customHeight="1">
      <c r="A30" s="45">
        <v>45705</v>
      </c>
      <c r="B30" s="28" t="s">
        <v>47</v>
      </c>
      <c r="C30" s="34" t="s">
        <v>70</v>
      </c>
      <c r="D30" s="53">
        <f t="shared" si="1"/>
        <v>-25.31</v>
      </c>
      <c r="E30" s="54">
        <f t="shared" si="3"/>
        <v>7697.3500000000031</v>
      </c>
      <c r="F30" s="55" t="s">
        <v>69</v>
      </c>
      <c r="G30" s="71"/>
      <c r="H30" s="53"/>
      <c r="I30" s="43"/>
      <c r="J30" s="43"/>
      <c r="K30" s="43"/>
      <c r="L30" s="43"/>
      <c r="M30" s="43"/>
      <c r="N30" s="43"/>
      <c r="O30" s="43">
        <v>-25.31</v>
      </c>
      <c r="P30" s="42"/>
      <c r="Q30" s="82"/>
      <c r="R30" s="71">
        <f t="shared" si="2"/>
        <v>-25.31</v>
      </c>
    </row>
    <row r="31" spans="1:18" s="36" customFormat="1" ht="20.100000000000001" customHeight="1">
      <c r="A31" s="47">
        <v>45721</v>
      </c>
      <c r="B31" s="30" t="s">
        <v>73</v>
      </c>
      <c r="C31" s="37" t="s">
        <v>74</v>
      </c>
      <c r="D31" s="56">
        <f t="shared" si="1"/>
        <v>578.65</v>
      </c>
      <c r="E31" s="57">
        <f t="shared" si="3"/>
        <v>7118.7000000000035</v>
      </c>
      <c r="F31" s="60" t="s">
        <v>79</v>
      </c>
      <c r="G31" s="73"/>
      <c r="H31" s="85"/>
      <c r="I31" s="40"/>
      <c r="J31" s="40">
        <v>578.65</v>
      </c>
      <c r="K31" s="40"/>
      <c r="L31" s="40"/>
      <c r="M31" s="40"/>
      <c r="N31" s="40"/>
      <c r="O31" s="40"/>
      <c r="P31" s="39"/>
      <c r="Q31" s="86"/>
      <c r="R31" s="73">
        <f t="shared" si="2"/>
        <v>578.65</v>
      </c>
    </row>
    <row r="32" spans="1:18" s="34" customFormat="1" ht="20.100000000000001" customHeight="1">
      <c r="A32" s="45">
        <v>45730</v>
      </c>
      <c r="B32" s="28" t="s">
        <v>75</v>
      </c>
      <c r="C32" s="34" t="s">
        <v>76</v>
      </c>
      <c r="D32" s="53">
        <f t="shared" si="1"/>
        <v>11</v>
      </c>
      <c r="E32" s="54">
        <f t="shared" si="3"/>
        <v>7107.7000000000035</v>
      </c>
      <c r="F32" s="55" t="s">
        <v>79</v>
      </c>
      <c r="G32" s="71"/>
      <c r="H32" s="53"/>
      <c r="I32" s="43"/>
      <c r="J32" s="43">
        <v>11</v>
      </c>
      <c r="K32" s="43"/>
      <c r="L32" s="43"/>
      <c r="M32" s="43"/>
      <c r="N32" s="43"/>
      <c r="O32" s="43"/>
      <c r="P32" s="43"/>
      <c r="Q32" s="82"/>
      <c r="R32" s="71">
        <f t="shared" si="2"/>
        <v>11</v>
      </c>
    </row>
    <row r="33" spans="1:18" s="36" customFormat="1" ht="20.100000000000001" customHeight="1">
      <c r="A33" s="48">
        <v>45734</v>
      </c>
      <c r="B33" s="31" t="s">
        <v>71</v>
      </c>
      <c r="C33" s="39" t="s">
        <v>72</v>
      </c>
      <c r="D33" s="56">
        <f t="shared" si="1"/>
        <v>4.25</v>
      </c>
      <c r="E33" s="57">
        <f t="shared" si="3"/>
        <v>7103.4500000000035</v>
      </c>
      <c r="F33" s="60" t="s">
        <v>79</v>
      </c>
      <c r="G33" s="73"/>
      <c r="H33" s="85"/>
      <c r="I33" s="40"/>
      <c r="J33" s="40"/>
      <c r="K33" s="40"/>
      <c r="L33" s="40"/>
      <c r="M33" s="40"/>
      <c r="N33" s="40"/>
      <c r="O33" s="40"/>
      <c r="P33" s="40">
        <v>4.25</v>
      </c>
      <c r="Q33" s="86"/>
      <c r="R33" s="73">
        <f t="shared" si="2"/>
        <v>4.25</v>
      </c>
    </row>
    <row r="34" spans="1:18" s="34" customFormat="1" ht="20.100000000000001" customHeight="1">
      <c r="A34" s="49">
        <v>45737</v>
      </c>
      <c r="B34" s="32" t="s">
        <v>77</v>
      </c>
      <c r="C34" s="42" t="s">
        <v>78</v>
      </c>
      <c r="D34" s="53">
        <f t="shared" si="1"/>
        <v>21.99</v>
      </c>
      <c r="E34" s="54">
        <f t="shared" si="3"/>
        <v>7081.4600000000037</v>
      </c>
      <c r="F34" s="55" t="s">
        <v>79</v>
      </c>
      <c r="G34" s="71"/>
      <c r="H34" s="53"/>
      <c r="I34" s="43"/>
      <c r="J34" s="43"/>
      <c r="K34" s="43"/>
      <c r="L34" s="43"/>
      <c r="M34" s="43"/>
      <c r="N34" s="43"/>
      <c r="O34" s="43"/>
      <c r="P34" s="43">
        <v>21.99</v>
      </c>
      <c r="Q34" s="82"/>
      <c r="R34" s="71">
        <f t="shared" si="2"/>
        <v>21.99</v>
      </c>
    </row>
    <row r="35" spans="1:18" s="36" customFormat="1" ht="20.100000000000001" customHeight="1">
      <c r="A35" s="47"/>
      <c r="B35" s="30"/>
      <c r="D35" s="56">
        <f t="shared" si="1"/>
        <v>0</v>
      </c>
      <c r="E35" s="57" t="str">
        <f t="shared" si="3"/>
        <v/>
      </c>
      <c r="F35" s="60"/>
      <c r="G35" s="73"/>
      <c r="H35" s="85"/>
      <c r="I35" s="40"/>
      <c r="J35" s="40"/>
      <c r="K35" s="40"/>
      <c r="L35" s="40"/>
      <c r="M35" s="40"/>
      <c r="N35" s="40"/>
      <c r="O35" s="40"/>
      <c r="P35" s="40"/>
      <c r="Q35" s="86"/>
      <c r="R35" s="73">
        <f t="shared" si="2"/>
        <v>0</v>
      </c>
    </row>
    <row r="36" spans="1:18" s="42" customFormat="1" ht="20.100000000000001" customHeight="1">
      <c r="A36" s="41"/>
      <c r="B36" s="32"/>
      <c r="D36" s="53">
        <f t="shared" si="1"/>
        <v>0</v>
      </c>
      <c r="E36" s="54" t="str">
        <f t="shared" si="3"/>
        <v/>
      </c>
      <c r="F36" s="55"/>
      <c r="G36" s="71"/>
      <c r="H36" s="53"/>
      <c r="I36" s="43"/>
      <c r="J36" s="43"/>
      <c r="K36" s="43"/>
      <c r="L36" s="43"/>
      <c r="M36" s="43"/>
      <c r="N36" s="43"/>
      <c r="O36" s="43"/>
      <c r="P36" s="43"/>
      <c r="Q36" s="82"/>
      <c r="R36" s="78">
        <f t="shared" si="2"/>
        <v>0</v>
      </c>
    </row>
    <row r="37" spans="1:18" s="36" customFormat="1" ht="20.100000000000001" customHeight="1">
      <c r="A37" s="38"/>
      <c r="B37" s="33"/>
      <c r="D37" s="56">
        <f t="shared" si="1"/>
        <v>0</v>
      </c>
      <c r="E37" s="57" t="str">
        <f t="shared" si="3"/>
        <v/>
      </c>
      <c r="F37" s="60"/>
      <c r="G37" s="73"/>
      <c r="H37" s="85"/>
      <c r="I37" s="40"/>
      <c r="J37" s="40"/>
      <c r="K37" s="40"/>
      <c r="L37" s="40"/>
      <c r="M37" s="40"/>
      <c r="N37" s="40"/>
      <c r="O37" s="40"/>
      <c r="P37" s="40"/>
      <c r="Q37" s="86"/>
      <c r="R37" s="73">
        <f t="shared" si="2"/>
        <v>0</v>
      </c>
    </row>
    <row r="38" spans="1:18" s="13" customFormat="1" ht="20.100000000000001" customHeight="1">
      <c r="A38" s="15"/>
      <c r="B38" s="17"/>
      <c r="C38" s="18"/>
      <c r="D38" s="61">
        <f t="shared" si="1"/>
        <v>0</v>
      </c>
      <c r="E38" s="62" t="str">
        <f t="shared" si="3"/>
        <v/>
      </c>
      <c r="F38" s="63"/>
      <c r="G38" s="74"/>
      <c r="H38" s="61"/>
      <c r="I38" s="20"/>
      <c r="J38" s="20"/>
      <c r="K38" s="20"/>
      <c r="L38" s="20"/>
      <c r="M38" s="20"/>
      <c r="N38" s="20"/>
      <c r="O38" s="20"/>
      <c r="P38" s="20"/>
      <c r="Q38" s="87"/>
      <c r="R38" s="79">
        <f t="shared" si="2"/>
        <v>0</v>
      </c>
    </row>
    <row r="39" spans="1:18" ht="20.100000000000001" customHeight="1">
      <c r="A39" s="14"/>
      <c r="B39" s="16"/>
      <c r="C39" s="19"/>
      <c r="D39" s="64">
        <f t="shared" si="1"/>
        <v>0</v>
      </c>
      <c r="E39" s="65" t="str">
        <f t="shared" si="3"/>
        <v/>
      </c>
      <c r="F39" s="66"/>
      <c r="G39" s="75"/>
      <c r="H39" s="88"/>
      <c r="I39" s="89"/>
      <c r="J39" s="89"/>
      <c r="K39" s="89"/>
      <c r="L39" s="89"/>
      <c r="M39" s="89"/>
      <c r="N39" s="89"/>
      <c r="O39" s="89"/>
      <c r="P39" s="89"/>
      <c r="Q39" s="90"/>
      <c r="R39" s="75">
        <f t="shared" si="2"/>
        <v>0</v>
      </c>
    </row>
    <row r="40" spans="1:18" s="12" customFormat="1" ht="20.100000000000001" customHeight="1">
      <c r="A40" s="10"/>
      <c r="B40" s="10"/>
      <c r="C40" s="10"/>
      <c r="D40" s="67">
        <f t="shared" si="1"/>
        <v>0</v>
      </c>
      <c r="E40" s="68" t="str">
        <f t="shared" si="3"/>
        <v/>
      </c>
      <c r="F40" s="69"/>
      <c r="G40" s="76"/>
      <c r="H40" s="91"/>
      <c r="I40" s="92"/>
      <c r="J40" s="92"/>
      <c r="K40" s="92"/>
      <c r="L40" s="92"/>
      <c r="M40" s="92"/>
      <c r="N40" s="92"/>
      <c r="O40" s="92"/>
      <c r="P40" s="92"/>
      <c r="Q40" s="93"/>
      <c r="R40" s="80">
        <f t="shared" si="2"/>
        <v>0</v>
      </c>
    </row>
    <row r="41" spans="1:18">
      <c r="E41" s="9" t="str">
        <f t="shared" ref="E41" si="4">IF(A41="","",(E40+G41-H41-I41-J41-K41-L41-M41-N41-O41-P41))</f>
        <v/>
      </c>
    </row>
  </sheetData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Inc&amp;Exp2024-25</vt:lpstr>
      <vt:lpstr>Sheet3</vt:lpstr>
      <vt:lpstr>'Inc&amp;Exp2024-25'!Print_Area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</dc:creator>
  <cp:lastModifiedBy>Graham</cp:lastModifiedBy>
  <cp:lastPrinted>2024-07-10T11:01:06Z</cp:lastPrinted>
  <dcterms:created xsi:type="dcterms:W3CDTF">2022-03-10T17:27:17Z</dcterms:created>
  <dcterms:modified xsi:type="dcterms:W3CDTF">2025-04-03T07:49:47Z</dcterms:modified>
</cp:coreProperties>
</file>